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7" i="4" l="1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6" i="4" l="1"/>
  <c r="G76" i="4"/>
  <c r="F76" i="4"/>
  <c r="E76" i="4"/>
  <c r="D76" i="4"/>
  <c r="H74" i="4"/>
  <c r="H72" i="4"/>
  <c r="H70" i="4"/>
  <c r="H68" i="4"/>
  <c r="H66" i="4"/>
  <c r="H64" i="4"/>
  <c r="H62" i="4"/>
  <c r="E74" i="4"/>
  <c r="E72" i="4"/>
  <c r="E70" i="4"/>
  <c r="E68" i="4"/>
  <c r="E66" i="4"/>
  <c r="E64" i="4"/>
  <c r="E62" i="4"/>
  <c r="C76" i="4"/>
  <c r="H54" i="4"/>
  <c r="G54" i="4"/>
  <c r="F54" i="4"/>
  <c r="H52" i="4"/>
  <c r="H51" i="4"/>
  <c r="H50" i="4"/>
  <c r="H49" i="4"/>
  <c r="E54" i="4"/>
  <c r="E52" i="4"/>
  <c r="E51" i="4"/>
  <c r="E50" i="4"/>
  <c r="E49" i="4"/>
  <c r="D54" i="4"/>
  <c r="C5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0" i="4"/>
  <c r="F40" i="4"/>
  <c r="D40" i="4"/>
  <c r="C40" i="4"/>
  <c r="H40" i="4" l="1"/>
  <c r="E40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2" i="5"/>
  <c r="H19" i="5"/>
  <c r="H18" i="5"/>
  <c r="H12" i="5"/>
  <c r="H10" i="5"/>
  <c r="H9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H23" i="5" s="1"/>
  <c r="E22" i="5"/>
  <c r="E21" i="5"/>
  <c r="H21" i="5" s="1"/>
  <c r="E20" i="5"/>
  <c r="H20" i="5" s="1"/>
  <c r="E19" i="5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0" i="6"/>
  <c r="H67" i="6"/>
  <c r="H66" i="6"/>
  <c r="H63" i="6"/>
  <c r="H62" i="6"/>
  <c r="H61" i="6"/>
  <c r="H60" i="6"/>
  <c r="H59" i="6"/>
  <c r="H58" i="6"/>
  <c r="H56" i="6"/>
  <c r="H55" i="6"/>
  <c r="H51" i="6"/>
  <c r="H50" i="6"/>
  <c r="H48" i="6"/>
  <c r="H47" i="6"/>
  <c r="H46" i="6"/>
  <c r="H42" i="6"/>
  <c r="H41" i="6"/>
  <c r="H40" i="6"/>
  <c r="H39" i="6"/>
  <c r="H38" i="6"/>
  <c r="H37" i="6"/>
  <c r="H36" i="6"/>
  <c r="H35" i="6"/>
  <c r="H30" i="6"/>
  <c r="H28" i="6"/>
  <c r="H21" i="6"/>
  <c r="H16" i="6"/>
  <c r="H15" i="6"/>
  <c r="H14" i="6"/>
  <c r="H12" i="6"/>
  <c r="H11" i="6"/>
  <c r="E76" i="6"/>
  <c r="E75" i="6"/>
  <c r="E74" i="6"/>
  <c r="E73" i="6"/>
  <c r="E72" i="6"/>
  <c r="E71" i="6"/>
  <c r="H71" i="6" s="1"/>
  <c r="E70" i="6"/>
  <c r="E68" i="6"/>
  <c r="H68" i="6" s="1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E46" i="6"/>
  <c r="E45" i="6"/>
  <c r="H45" i="6" s="1"/>
  <c r="E44" i="6"/>
  <c r="H44" i="6" s="1"/>
  <c r="E42" i="6"/>
  <c r="E41" i="6"/>
  <c r="E40" i="6"/>
  <c r="E39" i="6"/>
  <c r="E38" i="6"/>
  <c r="E37" i="6"/>
  <c r="E36" i="6"/>
  <c r="E35" i="6"/>
  <c r="E34" i="6"/>
  <c r="H34" i="6" s="1"/>
  <c r="E32" i="6"/>
  <c r="H32" i="6" s="1"/>
  <c r="E31" i="6"/>
  <c r="H31" i="6" s="1"/>
  <c r="E30" i="6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C43" i="6"/>
  <c r="C33" i="6"/>
  <c r="C23" i="6"/>
  <c r="C13" i="6"/>
  <c r="C5" i="6"/>
  <c r="H25" i="5" l="1"/>
  <c r="H16" i="5"/>
  <c r="C42" i="5"/>
  <c r="G42" i="5"/>
  <c r="F42" i="5"/>
  <c r="E6" i="5"/>
  <c r="D42" i="5"/>
  <c r="H6" i="5"/>
  <c r="E16" i="8"/>
  <c r="H6" i="8"/>
  <c r="H16" i="8" s="1"/>
  <c r="E69" i="6"/>
  <c r="H69" i="6"/>
  <c r="H65" i="6"/>
  <c r="E57" i="6"/>
  <c r="H57" i="6" s="1"/>
  <c r="H53" i="6"/>
  <c r="E43" i="6"/>
  <c r="H43" i="6" s="1"/>
  <c r="E33" i="6"/>
  <c r="H33" i="6" s="1"/>
  <c r="E23" i="6"/>
  <c r="H23" i="6" s="1"/>
  <c r="C77" i="6"/>
  <c r="F77" i="6"/>
  <c r="E13" i="6"/>
  <c r="H13" i="6" s="1"/>
  <c r="D77" i="6"/>
  <c r="G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<sst xmlns="http://schemas.openxmlformats.org/spreadsheetml/2006/main" count="223" uniqueCount="165">
  <si>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</si>
  <si>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</si>
  <si>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</si>
  <si>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</si>
  <si>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</si>
  <si>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</si>
  <si>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</si>
  <si>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</si>
  <si>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</si>
  <si>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</si>
  <si>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</si>
  <si>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</si>
  <si>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</si>
  <si>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</si>
  <si>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</si>
  <si>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</si>
  <si>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</si>
  <si>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</si>
  <si>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</si>
  <si>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</si>
  <si>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</si>
  <si>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</si>
  <si>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</si>
  <si>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</si>
  <si>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</si>
  <si>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</si>
  <si>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</si>
  <si>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</si>
  <si>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</si>
  <si>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</si>
  <si>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</si>
  <si>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</si>
  <si>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</si>
  <si>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</si>
  <si>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</si>
  <si>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</si>
  <si>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</si>
  <si>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</si>
  <si>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</si>
  <si>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</si>
  <si>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</si>
  <si>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</si>
  <si>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</si>
  <si>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</si>
  <si>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</si>
  <si>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</si>
  <si>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</si>
  <si>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</si>
  <si>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</si>
  <si>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</si>
  <si>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</si>
  <si>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</si>
  <si>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</si>
  <si>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</si>
  <si>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</si>
  <si>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</si>
  <si>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</si>
  <si>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</si>
  <si>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</si>
  <si>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</si>
  <si>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</si>
  <si>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</si>
  <si>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</si>
  <si>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</si>
  <si>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</si>
  <si>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</si>
  <si>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</si>
  <si>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</si>
  <si>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</si>
  <si>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</si>
  <si>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</si>
  <si>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</si>
  <si>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</si>
  <si>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</si>
  <si>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</si>
  <si>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</si>
  <si>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</si>
  <si>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</si>
  <si>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</si>
  <si>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</si>
  <si>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</si>
  <si>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</si>
  <si>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</si>
  <si>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</si>
  <si>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</si>
  <si>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</si>
  <si>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</si>
  <si>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</si>
  <si>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</si>
  <si>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</si>
  <si>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</si>
  <si>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</si>
  <si>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</si>
  <si>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</si>
  <si>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</si>
  <si>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</si>
  <si>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</si>
  <si>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</si>
  <si>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</si>
  <si>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</si>
  <si>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</si>
  <si>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</si>
  <si>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</si>
  <si>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</si>
  <si>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</si>
  <si>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</si>
  <si>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</si>
  <si>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</si>
  <si>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</si>
  <si>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</si>
  <si>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</si>
  <si>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</si>
  <si>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</si>
  <si>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</si>
  <si>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</si>
  <si>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</si>
  <si>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</si>
  <si>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</si>
  <si>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</si>
  <si>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</si>
  <si>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</si>
  <si>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</si>
  <si>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</si>
  <si>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</si>
  <si>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</si>
  <si>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</si>
  <si>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</si>
  <si>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</si>
  <si>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Manuel Doblado, Gto.
Estado Analítico del Ejercicio del Presupuesto de Egresos
Clasificación por Objeto del Gasto(Capítulo y Concepto)
Del 1 de Enero AL 31 DE DICIEMBRE DEL 2021</t>
  </si>
  <si>
    <t>Municipio de Manuel Doblado, Gto.
Estado Analítico del Ejercicio del Presupuesto de Egresos
Clasificación Ecónomica (Por Tipo de Gasto)
Del 1 de Enero AL 31 DE DICIEMBRE DEL 2021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</si>
  <si>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</si>
  <si>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</si>
  <si>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</si>
  <si>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</si>
  <si>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</si>
  <si>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</si>
  <si>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</si>
  <si>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</si>
  <si>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</si>
  <si>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</si>
  <si>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</si>
  <si>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</si>
  <si>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</si>
  <si>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</si>
  <si>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</si>
  <si>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</si>
  <si>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</si>
  <si>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</si>
  <si>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</si>
  <si>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</si>
  <si>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</si>
  <si>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</si>
  <si>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</si>
  <si>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</si>
  <si>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</si>
  <si>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</si>
  <si>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</si>
  <si>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</si>
  <si>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BRINDAR APOYO A LA MUJER DOBLADENCE</t>
  </si>
  <si>
    <t>PLANEAR EL DESARROLLO INTEGRAL DEL MUNIC</t>
  </si>
  <si>
    <t>JUZGADO MUNICIPAL</t>
  </si>
  <si>
    <t>Municipio de Manuel Doblado, Gto.
Estado Analítico del Ejercicio del Presupuesto de Egresos
Clasificación Administrativa
Del 1 de Enero AL 31 DE DICIEMBRE DEL 2021</t>
  </si>
  <si>
    <t>Gobierno (Federal/Estatal/Municipal) de Municipio de Manuel Doblado, Gto.
Estado Analítico del Ejercicio del Presupuesto de Egresos
Clasificación Administrativa
Del 1 de Enero AL 31 DE DICIEMBRE DEL 2021</t>
  </si>
  <si>
    <t>Sector Paraestatal del Gobierno (Federal/Estatal/Municipal) de Municipio de Manuel Doblado, Gto.
Estado Analítico del Ejercicio del Presupuesto de Egresos
Clasificación Administrativa
Del 1 de Enero AL 31 DE DICIEMBRE DEL 2021</t>
  </si>
  <si>
    <t>Municipio de Manuel Doblado, Gto.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</si>
</sst>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62782222.419999994</v>
      </c>
      <c r="D5" s="14">
        <f>SUM(D6:D12)</f>
        <v>9287505.3399999999</v>
      </c>
      <c r="E5" s="14">
        <f>C5+D5</f>
        <v>72069727.75999999</v>
      </c>
      <c r="F5" s="14">
        <f>SUM(F6:F12)</f>
        <v>60434115.450000003</v>
      </c>
      <c r="G5" s="14">
        <f>SUM(G6:G12)</f>
        <v>60434115.450000003</v>
      </c>
      <c r="H5" s="14">
        <f>E5-F5</f>
        <v>11635612.309999987</v>
      </c>
    </row>
    <row r="6" spans="1:8" x14ac:dyDescent="0.2">
      <c r="A6" s="49">
        <v>1100</v>
      </c>
      <c r="B6" s="11" t="s">
        <v>70</v>
      </c>
      <c r="C6" s="15">
        <v>37542731.82</v>
      </c>
      <c r="D6" s="15">
        <v>-2144770.44</v>
      </c>
      <c r="E6" s="15">
        <f t="shared" ref="E6:E69" si="0">C6+D6</f>
        <v>35397961.380000003</v>
      </c>
      <c r="F6" s="15">
        <v>31329507.100000001</v>
      </c>
      <c r="G6" s="15">
        <v>31329507.100000001</v>
      </c>
      <c r="H6" s="15">
        <f t="shared" ref="H6:H69" si="1">E6-F6</f>
        <v>4068454.2800000012</v>
      </c>
    </row>
    <row r="7" spans="1:8" x14ac:dyDescent="0.2">
      <c r="A7" s="49">
        <v>1200</v>
      </c>
      <c r="B7" s="11" t="s">
        <v>71</v>
      </c>
      <c r="C7" s="15">
        <v>1266417.54</v>
      </c>
      <c r="D7" s="15">
        <v>3589807.59</v>
      </c>
      <c r="E7" s="15">
        <f t="shared" si="0"/>
        <v>4856225.13</v>
      </c>
      <c r="F7" s="15">
        <v>4644067.7699999996</v>
      </c>
      <c r="G7" s="15">
        <v>4644067.7699999996</v>
      </c>
      <c r="H7" s="15">
        <f t="shared" si="1"/>
        <v>212157.36000000034</v>
      </c>
    </row>
    <row r="8" spans="1:8" x14ac:dyDescent="0.2">
      <c r="A8" s="49">
        <v>1300</v>
      </c>
      <c r="B8" s="11" t="s">
        <v>72</v>
      </c>
      <c r="C8" s="15">
        <v>5249773.62</v>
      </c>
      <c r="D8" s="15">
        <v>31137.71</v>
      </c>
      <c r="E8" s="15">
        <f t="shared" si="0"/>
        <v>5280911.33</v>
      </c>
      <c r="F8" s="15">
        <v>3548089.52</v>
      </c>
      <c r="G8" s="15">
        <v>3548089.52</v>
      </c>
      <c r="H8" s="15">
        <f t="shared" si="1"/>
        <v>1732821.81</v>
      </c>
    </row>
    <row r="9" spans="1:8" x14ac:dyDescent="0.2">
      <c r="A9" s="49">
        <v>1400</v>
      </c>
      <c r="B9" s="11" t="s">
        <v>35</v>
      </c>
      <c r="C9" s="15">
        <v>9762041.9000000004</v>
      </c>
      <c r="D9" s="15">
        <v>360335</v>
      </c>
      <c r="E9" s="15">
        <f t="shared" si="0"/>
        <v>10122376.9</v>
      </c>
      <c r="F9" s="15">
        <v>6490474.9699999997</v>
      </c>
      <c r="G9" s="15">
        <v>6490474.9699999997</v>
      </c>
      <c r="H9" s="15">
        <f t="shared" si="1"/>
        <v>3631901.9300000006</v>
      </c>
    </row>
    <row r="10" spans="1:8" x14ac:dyDescent="0.2">
      <c r="A10" s="49">
        <v>1500</v>
      </c>
      <c r="B10" s="11" t="s">
        <v>73</v>
      </c>
      <c r="C10" s="15">
        <v>8961257.5399999991</v>
      </c>
      <c r="D10" s="15">
        <v>7450995.4800000004</v>
      </c>
      <c r="E10" s="15">
        <f t="shared" si="0"/>
        <v>16412253.02</v>
      </c>
      <c r="F10" s="15">
        <v>14421976.09</v>
      </c>
      <c r="G10" s="15">
        <v>14421976.09</v>
      </c>
      <c r="H10" s="15">
        <f t="shared" si="1"/>
        <v>1990276.9299999997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4811000</v>
      </c>
      <c r="D13" s="15">
        <f>SUM(D14:D22)</f>
        <v>6530806.9600000009</v>
      </c>
      <c r="E13" s="15">
        <f t="shared" si="0"/>
        <v>11341806.960000001</v>
      </c>
      <c r="F13" s="15">
        <f>SUM(F14:F22)</f>
        <v>11184620.58</v>
      </c>
      <c r="G13" s="15">
        <f>SUM(G14:G22)</f>
        <v>10546344.209999999</v>
      </c>
      <c r="H13" s="15">
        <f t="shared" si="1"/>
        <v>157186.38000000082</v>
      </c>
    </row>
    <row r="14" spans="1:8" x14ac:dyDescent="0.2">
      <c r="A14" s="49">
        <v>2100</v>
      </c>
      <c r="B14" s="11" t="s">
        <v>75</v>
      </c>
      <c r="C14" s="15">
        <v>680000</v>
      </c>
      <c r="D14" s="15">
        <v>655073.97</v>
      </c>
      <c r="E14" s="15">
        <f t="shared" si="0"/>
        <v>1335073.97</v>
      </c>
      <c r="F14" s="15">
        <v>1292517.97</v>
      </c>
      <c r="G14" s="15">
        <v>1284921.8999999999</v>
      </c>
      <c r="H14" s="15">
        <f t="shared" si="1"/>
        <v>42556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438000</v>
      </c>
      <c r="D17" s="15">
        <v>401825.94</v>
      </c>
      <c r="E17" s="15">
        <f t="shared" si="0"/>
        <v>839825.94</v>
      </c>
      <c r="F17" s="15">
        <v>837372.1</v>
      </c>
      <c r="G17" s="15">
        <v>745519.1</v>
      </c>
      <c r="H17" s="15">
        <f t="shared" si="1"/>
        <v>2453.8399999999674</v>
      </c>
    </row>
    <row r="18" spans="1:8" x14ac:dyDescent="0.2">
      <c r="A18" s="49">
        <v>2500</v>
      </c>
      <c r="B18" s="11" t="s">
        <v>79</v>
      </c>
      <c r="C18" s="15">
        <v>11000</v>
      </c>
      <c r="D18" s="15">
        <v>-934.92</v>
      </c>
      <c r="E18" s="15">
        <f t="shared" si="0"/>
        <v>10065.08</v>
      </c>
      <c r="F18" s="15">
        <v>10065.08</v>
      </c>
      <c r="G18" s="15">
        <v>5425.08</v>
      </c>
      <c r="H18" s="15">
        <f t="shared" si="1"/>
        <v>0</v>
      </c>
    </row>
    <row r="19" spans="1:8" x14ac:dyDescent="0.2">
      <c r="A19" s="49">
        <v>2600</v>
      </c>
      <c r="B19" s="11" t="s">
        <v>80</v>
      </c>
      <c r="C19" s="15">
        <v>3357000</v>
      </c>
      <c r="D19" s="15">
        <v>4881562.79</v>
      </c>
      <c r="E19" s="15">
        <f t="shared" si="0"/>
        <v>8238562.79</v>
      </c>
      <c r="F19" s="15">
        <v>8128263.0099999998</v>
      </c>
      <c r="G19" s="15">
        <v>7596962.8300000001</v>
      </c>
      <c r="H19" s="15">
        <f t="shared" si="1"/>
        <v>110299.78000000026</v>
      </c>
    </row>
    <row r="20" spans="1:8" x14ac:dyDescent="0.2">
      <c r="A20" s="49">
        <v>2700</v>
      </c>
      <c r="B20" s="11" t="s">
        <v>81</v>
      </c>
      <c r="C20" s="15">
        <v>214000</v>
      </c>
      <c r="D20" s="15">
        <v>428587.28</v>
      </c>
      <c r="E20" s="15">
        <f t="shared" si="0"/>
        <v>642587.28</v>
      </c>
      <c r="F20" s="15">
        <v>642587.28</v>
      </c>
      <c r="G20" s="15">
        <v>642587.28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111000</v>
      </c>
      <c r="D22" s="15">
        <v>164691.9</v>
      </c>
      <c r="E22" s="15">
        <f t="shared" si="0"/>
        <v>275691.90000000002</v>
      </c>
      <c r="F22" s="15">
        <v>273815.14</v>
      </c>
      <c r="G22" s="15">
        <v>270928.02</v>
      </c>
      <c r="H22" s="15">
        <f t="shared" si="1"/>
        <v>1876.7600000000093</v>
      </c>
    </row>
    <row r="23" spans="1:8" x14ac:dyDescent="0.2">
      <c r="A23" s="48" t="s">
        <v>63</v>
      </c>
      <c r="B23" s="7"/>
      <c r="C23" s="15">
        <f>SUM(C24:C32)</f>
        <v>26342989.530000001</v>
      </c>
      <c r="D23" s="15">
        <f>SUM(D24:D32)</f>
        <v>14946870.240000002</v>
      </c>
      <c r="E23" s="15">
        <f t="shared" si="0"/>
        <v>41289859.770000003</v>
      </c>
      <c r="F23" s="15">
        <f>SUM(F24:F32)</f>
        <v>40794698.75999999</v>
      </c>
      <c r="G23" s="15">
        <f>SUM(G24:G32)</f>
        <v>39225070.310000002</v>
      </c>
      <c r="H23" s="15">
        <f t="shared" si="1"/>
        <v>495161.01000001281</v>
      </c>
    </row>
    <row r="24" spans="1:8" x14ac:dyDescent="0.2">
      <c r="A24" s="49">
        <v>3100</v>
      </c>
      <c r="B24" s="11" t="s">
        <v>84</v>
      </c>
      <c r="C24" s="15">
        <v>14492000</v>
      </c>
      <c r="D24" s="15">
        <v>1441437.7</v>
      </c>
      <c r="E24" s="15">
        <f t="shared" si="0"/>
        <v>15933437.699999999</v>
      </c>
      <c r="F24" s="15">
        <v>16002325.710000001</v>
      </c>
      <c r="G24" s="15">
        <v>15989697</v>
      </c>
      <c r="H24" s="15">
        <f t="shared" si="1"/>
        <v>-68888.010000001639</v>
      </c>
    </row>
    <row r="25" spans="1:8" x14ac:dyDescent="0.2">
      <c r="A25" s="49">
        <v>3200</v>
      </c>
      <c r="B25" s="11" t="s">
        <v>85</v>
      </c>
      <c r="C25" s="15">
        <v>2734000</v>
      </c>
      <c r="D25" s="15">
        <v>4131448.6</v>
      </c>
      <c r="E25" s="15">
        <f t="shared" si="0"/>
        <v>6865448.5999999996</v>
      </c>
      <c r="F25" s="15">
        <v>6862448.4800000004</v>
      </c>
      <c r="G25" s="15">
        <v>5905610.9699999997</v>
      </c>
      <c r="H25" s="15">
        <f t="shared" si="1"/>
        <v>3000.1199999991804</v>
      </c>
    </row>
    <row r="26" spans="1:8" x14ac:dyDescent="0.2">
      <c r="A26" s="49">
        <v>3300</v>
      </c>
      <c r="B26" s="11" t="s">
        <v>86</v>
      </c>
      <c r="C26" s="15">
        <v>3698227.5</v>
      </c>
      <c r="D26" s="15">
        <v>3184158.98</v>
      </c>
      <c r="E26" s="15">
        <f t="shared" si="0"/>
        <v>6882386.4800000004</v>
      </c>
      <c r="F26" s="15">
        <v>6700664.9900000002</v>
      </c>
      <c r="G26" s="15">
        <v>6617144.9900000002</v>
      </c>
      <c r="H26" s="15">
        <f t="shared" si="1"/>
        <v>181721.49000000022</v>
      </c>
    </row>
    <row r="27" spans="1:8" x14ac:dyDescent="0.2">
      <c r="A27" s="49">
        <v>3400</v>
      </c>
      <c r="B27" s="11" t="s">
        <v>87</v>
      </c>
      <c r="C27" s="15">
        <v>427000</v>
      </c>
      <c r="D27" s="15">
        <v>52865.39</v>
      </c>
      <c r="E27" s="15">
        <f t="shared" si="0"/>
        <v>479865.39</v>
      </c>
      <c r="F27" s="15">
        <v>430513.58</v>
      </c>
      <c r="G27" s="15">
        <v>430513.58</v>
      </c>
      <c r="H27" s="15">
        <f t="shared" si="1"/>
        <v>49351.81</v>
      </c>
    </row>
    <row r="28" spans="1:8" x14ac:dyDescent="0.2">
      <c r="A28" s="49">
        <v>3500</v>
      </c>
      <c r="B28" s="11" t="s">
        <v>88</v>
      </c>
      <c r="C28" s="15">
        <v>1161000</v>
      </c>
      <c r="D28" s="15">
        <v>1330256.06</v>
      </c>
      <c r="E28" s="15">
        <f t="shared" si="0"/>
        <v>2491256.06</v>
      </c>
      <c r="F28" s="15">
        <v>2389171.13</v>
      </c>
      <c r="G28" s="15">
        <v>2289973.73</v>
      </c>
      <c r="H28" s="15">
        <f t="shared" si="1"/>
        <v>102084.93000000017</v>
      </c>
    </row>
    <row r="29" spans="1:8" x14ac:dyDescent="0.2">
      <c r="A29" s="49">
        <v>3600</v>
      </c>
      <c r="B29" s="11" t="s">
        <v>89</v>
      </c>
      <c r="C29" s="15">
        <v>800000</v>
      </c>
      <c r="D29" s="15">
        <v>903163.45</v>
      </c>
      <c r="E29" s="15">
        <f t="shared" si="0"/>
        <v>1703163.45</v>
      </c>
      <c r="F29" s="15">
        <v>1702386.78</v>
      </c>
      <c r="G29" s="15">
        <v>1619684.78</v>
      </c>
      <c r="H29" s="15">
        <f t="shared" si="1"/>
        <v>776.66999999992549</v>
      </c>
    </row>
    <row r="30" spans="1:8" x14ac:dyDescent="0.2">
      <c r="A30" s="49">
        <v>3700</v>
      </c>
      <c r="B30" s="11" t="s">
        <v>90</v>
      </c>
      <c r="C30" s="15">
        <v>232000</v>
      </c>
      <c r="D30" s="15">
        <v>-185527.19</v>
      </c>
      <c r="E30" s="15">
        <f t="shared" si="0"/>
        <v>46472.81</v>
      </c>
      <c r="F30" s="15">
        <v>35981.760000000002</v>
      </c>
      <c r="G30" s="15">
        <v>35981.760000000002</v>
      </c>
      <c r="H30" s="15">
        <f t="shared" si="1"/>
        <v>10491.049999999996</v>
      </c>
    </row>
    <row r="31" spans="1:8" x14ac:dyDescent="0.2">
      <c r="A31" s="49">
        <v>3800</v>
      </c>
      <c r="B31" s="11" t="s">
        <v>91</v>
      </c>
      <c r="C31" s="15">
        <v>1777000</v>
      </c>
      <c r="D31" s="15">
        <v>338806.8</v>
      </c>
      <c r="E31" s="15">
        <f t="shared" si="0"/>
        <v>2115806.7999999998</v>
      </c>
      <c r="F31" s="15">
        <v>1930470.71</v>
      </c>
      <c r="G31" s="15">
        <v>1595727.88</v>
      </c>
      <c r="H31" s="15">
        <f t="shared" si="1"/>
        <v>185336.08999999985</v>
      </c>
    </row>
    <row r="32" spans="1:8" x14ac:dyDescent="0.2">
      <c r="A32" s="49">
        <v>3900</v>
      </c>
      <c r="B32" s="11" t="s">
        <v>19</v>
      </c>
      <c r="C32" s="15">
        <v>1021762.03</v>
      </c>
      <c r="D32" s="15">
        <v>3750260.45</v>
      </c>
      <c r="E32" s="15">
        <f t="shared" si="0"/>
        <v>4772022.4800000004</v>
      </c>
      <c r="F32" s="15">
        <v>4740735.62</v>
      </c>
      <c r="G32" s="15">
        <v>4740735.62</v>
      </c>
      <c r="H32" s="15">
        <f t="shared" si="1"/>
        <v>31286.860000000335</v>
      </c>
    </row>
    <row r="33" spans="1:8" x14ac:dyDescent="0.2">
      <c r="A33" s="48" t="s">
        <v>64</v>
      </c>
      <c r="B33" s="7"/>
      <c r="C33" s="15">
        <f>SUM(C34:C42)</f>
        <v>19781549.109999999</v>
      </c>
      <c r="D33" s="15">
        <f>SUM(D34:D42)</f>
        <v>15743524.630000001</v>
      </c>
      <c r="E33" s="15">
        <f t="shared" si="0"/>
        <v>35525073.740000002</v>
      </c>
      <c r="F33" s="15">
        <f>SUM(F34:F42)</f>
        <v>34484831.089999996</v>
      </c>
      <c r="G33" s="15">
        <f>SUM(G34:G42)</f>
        <v>32783023.100000001</v>
      </c>
      <c r="H33" s="15">
        <f t="shared" si="1"/>
        <v>1040242.650000006</v>
      </c>
    </row>
    <row r="34" spans="1:8" x14ac:dyDescent="0.2">
      <c r="A34" s="49">
        <v>4100</v>
      </c>
      <c r="B34" s="11" t="s">
        <v>92</v>
      </c>
      <c r="C34" s="15">
        <v>6000000</v>
      </c>
      <c r="D34" s="15">
        <v>247200</v>
      </c>
      <c r="E34" s="15">
        <f t="shared" si="0"/>
        <v>6247200</v>
      </c>
      <c r="F34" s="15">
        <v>6247200</v>
      </c>
      <c r="G34" s="15">
        <v>6247200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13621549.109999999</v>
      </c>
      <c r="D37" s="15">
        <v>15564340.91</v>
      </c>
      <c r="E37" s="15">
        <f t="shared" si="0"/>
        <v>29185890.02</v>
      </c>
      <c r="F37" s="15">
        <v>28148528.649999999</v>
      </c>
      <c r="G37" s="15">
        <v>26446720.66</v>
      </c>
      <c r="H37" s="15">
        <f t="shared" si="1"/>
        <v>1037361.370000001</v>
      </c>
    </row>
    <row r="38" spans="1:8" x14ac:dyDescent="0.2">
      <c r="A38" s="49">
        <v>4500</v>
      </c>
      <c r="B38" s="11" t="s">
        <v>41</v>
      </c>
      <c r="C38" s="15">
        <v>160000</v>
      </c>
      <c r="D38" s="15">
        <v>-68016.28</v>
      </c>
      <c r="E38" s="15">
        <f t="shared" si="0"/>
        <v>91983.72</v>
      </c>
      <c r="F38" s="15">
        <v>89102.44</v>
      </c>
      <c r="G38" s="15">
        <v>89102.44</v>
      </c>
      <c r="H38" s="15">
        <f t="shared" si="1"/>
        <v>2881.2799999999988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570000</v>
      </c>
      <c r="D43" s="15">
        <f>SUM(D44:D52)</f>
        <v>-80718.929999999993</v>
      </c>
      <c r="E43" s="15">
        <f t="shared" si="0"/>
        <v>489281.07</v>
      </c>
      <c r="F43" s="15">
        <f>SUM(F44:F52)</f>
        <v>477459.35</v>
      </c>
      <c r="G43" s="15">
        <f>SUM(G44:G52)</f>
        <v>477459.35</v>
      </c>
      <c r="H43" s="15">
        <f t="shared" si="1"/>
        <v>11821.72000000003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175390.65</v>
      </c>
      <c r="E44" s="15">
        <f t="shared" si="0"/>
        <v>175390.65</v>
      </c>
      <c r="F44" s="15">
        <v>163569.63</v>
      </c>
      <c r="G44" s="15">
        <v>163569.63</v>
      </c>
      <c r="H44" s="15">
        <f t="shared" si="1"/>
        <v>11821.01999999999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11900</v>
      </c>
      <c r="E45" s="15">
        <f t="shared" si="0"/>
        <v>11900</v>
      </c>
      <c r="F45" s="15">
        <v>11899.3</v>
      </c>
      <c r="G45" s="15">
        <v>11899.3</v>
      </c>
      <c r="H45" s="15">
        <f t="shared" si="1"/>
        <v>0.7000000000007276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70000</v>
      </c>
      <c r="D49" s="15">
        <v>231990.42</v>
      </c>
      <c r="E49" s="15">
        <f t="shared" si="0"/>
        <v>301990.42000000004</v>
      </c>
      <c r="F49" s="15">
        <v>301990.42</v>
      </c>
      <c r="G49" s="15">
        <v>301990.42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500000</v>
      </c>
      <c r="D52" s="15">
        <v>-500000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35302948.890000001</v>
      </c>
      <c r="D53" s="15">
        <f>SUM(D54:D56)</f>
        <v>46729817.130000003</v>
      </c>
      <c r="E53" s="15">
        <f t="shared" si="0"/>
        <v>82032766.020000011</v>
      </c>
      <c r="F53" s="15">
        <f>SUM(F54:F56)</f>
        <v>81292333.299999997</v>
      </c>
      <c r="G53" s="15">
        <f>SUM(G54:G56)</f>
        <v>81162527.170000002</v>
      </c>
      <c r="H53" s="15">
        <f t="shared" si="1"/>
        <v>740432.72000001371</v>
      </c>
    </row>
    <row r="54" spans="1:8" x14ac:dyDescent="0.2">
      <c r="A54" s="49">
        <v>6100</v>
      </c>
      <c r="B54" s="11" t="s">
        <v>108</v>
      </c>
      <c r="C54" s="15">
        <v>35302948.890000001</v>
      </c>
      <c r="D54" s="15">
        <v>46729817.130000003</v>
      </c>
      <c r="E54" s="15">
        <f t="shared" si="0"/>
        <v>82032766.020000011</v>
      </c>
      <c r="F54" s="15">
        <v>81292333.299999997</v>
      </c>
      <c r="G54" s="15">
        <v>81162527.170000002</v>
      </c>
      <c r="H54" s="15">
        <f t="shared" si="1"/>
        <v>740432.72000001371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12201730.74</v>
      </c>
      <c r="D57" s="15">
        <f>SUM(D58:D64)</f>
        <v>-12197462.84</v>
      </c>
      <c r="E57" s="15">
        <f t="shared" si="0"/>
        <v>4267.9000000003725</v>
      </c>
      <c r="F57" s="15">
        <f>SUM(F58:F64)</f>
        <v>0</v>
      </c>
      <c r="G57" s="15">
        <f>SUM(G58:G64)</f>
        <v>0</v>
      </c>
      <c r="H57" s="15">
        <f t="shared" si="1"/>
        <v>4267.9000000003725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12201730.74</v>
      </c>
      <c r="D64" s="15">
        <v>-12197462.84</v>
      </c>
      <c r="E64" s="15">
        <f t="shared" si="0"/>
        <v>4267.9000000003725</v>
      </c>
      <c r="F64" s="15">
        <v>0</v>
      </c>
      <c r="G64" s="15">
        <v>0</v>
      </c>
      <c r="H64" s="15">
        <f t="shared" si="1"/>
        <v>4267.9000000003725</v>
      </c>
    </row>
    <row r="65" spans="1:8" x14ac:dyDescent="0.2">
      <c r="A65" s="48" t="s">
        <v>68</v>
      </c>
      <c r="B65" s="7"/>
      <c r="C65" s="15">
        <f>SUM(C66:C68)</f>
        <v>1050000</v>
      </c>
      <c r="D65" s="15">
        <f>SUM(D66:D68)</f>
        <v>-1050000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1050000</v>
      </c>
      <c r="D68" s="15">
        <v>-1050000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9100000</v>
      </c>
      <c r="D69" s="15">
        <f>SUM(D70:D76)</f>
        <v>-2041955.54</v>
      </c>
      <c r="E69" s="15">
        <f t="shared" si="0"/>
        <v>7058044.46</v>
      </c>
      <c r="F69" s="15">
        <f>SUM(F70:F76)</f>
        <v>7061970.9100000001</v>
      </c>
      <c r="G69" s="15">
        <f>SUM(G70:G76)</f>
        <v>7061970.9100000001</v>
      </c>
      <c r="H69" s="15">
        <f t="shared" si="1"/>
        <v>-3926.4500000001863</v>
      </c>
    </row>
    <row r="70" spans="1:8" x14ac:dyDescent="0.2">
      <c r="A70" s="49">
        <v>9100</v>
      </c>
      <c r="B70" s="11" t="s">
        <v>118</v>
      </c>
      <c r="C70" s="15">
        <v>6500000</v>
      </c>
      <c r="D70" s="15">
        <v>-75000</v>
      </c>
      <c r="E70" s="15">
        <f t="shared" ref="E70:E76" si="2">C70+D70</f>
        <v>6425000</v>
      </c>
      <c r="F70" s="15">
        <v>6500000</v>
      </c>
      <c r="G70" s="15">
        <v>6500000</v>
      </c>
      <c r="H70" s="15">
        <f t="shared" ref="H70:H76" si="3">E70-F70</f>
        <v>-75000</v>
      </c>
    </row>
    <row r="71" spans="1:8" x14ac:dyDescent="0.2">
      <c r="A71" s="49">
        <v>9200</v>
      </c>
      <c r="B71" s="11" t="s">
        <v>119</v>
      </c>
      <c r="C71" s="15">
        <v>2600000</v>
      </c>
      <c r="D71" s="15">
        <v>-1966955.54</v>
      </c>
      <c r="E71" s="15">
        <f t="shared" si="2"/>
        <v>633044.46</v>
      </c>
      <c r="F71" s="15">
        <v>561970.91</v>
      </c>
      <c r="G71" s="15">
        <v>561970.91</v>
      </c>
      <c r="H71" s="15">
        <f t="shared" si="3"/>
        <v>71073.54999999993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171942440.69</v>
      </c>
      <c r="D77" s="17">
        <f t="shared" si="4"/>
        <v>77868386.989999995</v>
      </c>
      <c r="E77" s="17">
        <f t="shared" si="4"/>
        <v>249810827.68000004</v>
      </c>
      <c r="F77" s="17">
        <f t="shared" si="4"/>
        <v>235730029.43999997</v>
      </c>
      <c r="G77" s="17">
        <f t="shared" si="4"/>
        <v>231690510.49999997</v>
      </c>
      <c r="H77" s="17">
        <f t="shared" si="4"/>
        <v>14080798.240000021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128359491.8</v>
      </c>
      <c r="D6" s="50">
        <v>32412305.07</v>
      </c>
      <c r="E6" s="50">
        <f>C6+D6</f>
        <v>160771796.87</v>
      </c>
      <c r="F6" s="50">
        <v>147371134.34999999</v>
      </c>
      <c r="G6" s="50">
        <v>143461421.53999999</v>
      </c>
      <c r="H6" s="50">
        <f>E6-F6</f>
        <v>13400662.520000011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36922948.890000001</v>
      </c>
      <c r="D8" s="50">
        <v>45599098.200000003</v>
      </c>
      <c r="E8" s="50">
        <f>C8+D8</f>
        <v>82522047.090000004</v>
      </c>
      <c r="F8" s="50">
        <v>81769792.650000006</v>
      </c>
      <c r="G8" s="50">
        <v>81639986.519999996</v>
      </c>
      <c r="H8" s="50">
        <f>E8-F8</f>
        <v>752254.43999999762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6500000</v>
      </c>
      <c r="D10" s="50">
        <v>-75000</v>
      </c>
      <c r="E10" s="50">
        <f>C10+D10</f>
        <v>6425000</v>
      </c>
      <c r="F10" s="50">
        <v>6500000</v>
      </c>
      <c r="G10" s="50">
        <v>6500000</v>
      </c>
      <c r="H10" s="50">
        <f>E10-F10</f>
        <v>-75000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160000</v>
      </c>
      <c r="D12" s="50">
        <v>-68016.28</v>
      </c>
      <c r="E12" s="50">
        <f>C12+D12</f>
        <v>91983.72</v>
      </c>
      <c r="F12" s="50">
        <v>89102.44</v>
      </c>
      <c r="G12" s="50">
        <v>89102.44</v>
      </c>
      <c r="H12" s="50">
        <f>E12-F12</f>
        <v>2881.2799999999988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171942440.69</v>
      </c>
      <c r="D16" s="17">
        <f>SUM(D6+D8+D10+D12+D14)</f>
        <v>77868386.99000001</v>
      </c>
      <c r="E16" s="17">
        <f>SUM(E6+E8+E10+E12+E14)</f>
        <v>249810827.68000001</v>
      </c>
      <c r="F16" s="17">
        <f t="shared" ref="F16:H16" si="0">SUM(F6+F8+F10+F12+F14)</f>
        <v>235730029.44</v>
      </c>
      <c r="G16" s="17">
        <f t="shared" si="0"/>
        <v>231690510.5</v>
      </c>
      <c r="H16" s="17">
        <f t="shared" si="0"/>
        <v>14080798.240000008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opLeftCell="A14" workbookViewId="0">
      <selection activeCell="A37" sqref="A37:J3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23271276.370000001</v>
      </c>
      <c r="D7" s="15">
        <v>-3518051.63</v>
      </c>
      <c r="E7" s="15">
        <f>C7+D7</f>
        <v>19753224.740000002</v>
      </c>
      <c r="F7" s="15">
        <v>19207333.510000002</v>
      </c>
      <c r="G7" s="15">
        <v>19035573.27</v>
      </c>
      <c r="H7" s="15">
        <f>E7-F7</f>
        <v>545891.23000000045</v>
      </c>
    </row>
    <row r="8" spans="1:8" x14ac:dyDescent="0.2">
      <c r="A8" s="4" t="s">
        <v>131</v>
      </c>
      <c r="B8" s="22"/>
      <c r="C8" s="15">
        <v>7436808.5700000003</v>
      </c>
      <c r="D8" s="15">
        <v>19286889.579999998</v>
      </c>
      <c r="E8" s="15">
        <f t="shared" ref="E8:E13" si="0">C8+D8</f>
        <v>26723698.149999999</v>
      </c>
      <c r="F8" s="15">
        <v>26113595.559999999</v>
      </c>
      <c r="G8" s="15">
        <v>25281939.93</v>
      </c>
      <c r="H8" s="15">
        <f t="shared" ref="H8:H13" si="1">E8-F8</f>
        <v>610102.58999999985</v>
      </c>
    </row>
    <row r="9" spans="1:8" x14ac:dyDescent="0.2">
      <c r="A9" s="4" t="s">
        <v>132</v>
      </c>
      <c r="B9" s="22"/>
      <c r="C9" s="15">
        <v>3764822.79</v>
      </c>
      <c r="D9" s="15">
        <v>819780.22</v>
      </c>
      <c r="E9" s="15">
        <f t="shared" si="0"/>
        <v>4584603.01</v>
      </c>
      <c r="F9" s="15">
        <v>4261453.99</v>
      </c>
      <c r="G9" s="15">
        <v>4231351.78</v>
      </c>
      <c r="H9" s="15">
        <f t="shared" si="1"/>
        <v>323149.01999999955</v>
      </c>
    </row>
    <row r="10" spans="1:8" x14ac:dyDescent="0.2">
      <c r="A10" s="4" t="s">
        <v>133</v>
      </c>
      <c r="B10" s="22"/>
      <c r="C10" s="15">
        <v>15669254.17</v>
      </c>
      <c r="D10" s="15">
        <v>-2501237.4700000002</v>
      </c>
      <c r="E10" s="15">
        <f t="shared" si="0"/>
        <v>13168016.699999999</v>
      </c>
      <c r="F10" s="15">
        <v>12860882.859999999</v>
      </c>
      <c r="G10" s="15">
        <v>12838871.65</v>
      </c>
      <c r="H10" s="15">
        <f t="shared" si="1"/>
        <v>307133.83999999985</v>
      </c>
    </row>
    <row r="11" spans="1:8" x14ac:dyDescent="0.2">
      <c r="A11" s="4" t="s">
        <v>134</v>
      </c>
      <c r="B11" s="22"/>
      <c r="C11" s="15">
        <v>271874.07</v>
      </c>
      <c r="D11" s="15">
        <v>139141.98000000001</v>
      </c>
      <c r="E11" s="15">
        <f t="shared" si="0"/>
        <v>411016.05000000005</v>
      </c>
      <c r="F11" s="15">
        <v>361650.54</v>
      </c>
      <c r="G11" s="15">
        <v>352527.62</v>
      </c>
      <c r="H11" s="15">
        <f t="shared" si="1"/>
        <v>49365.510000000068</v>
      </c>
    </row>
    <row r="12" spans="1:8" x14ac:dyDescent="0.2">
      <c r="A12" s="4" t="s">
        <v>135</v>
      </c>
      <c r="B12" s="22"/>
      <c r="C12" s="15">
        <v>1945441.08</v>
      </c>
      <c r="D12" s="15">
        <v>-15152.54</v>
      </c>
      <c r="E12" s="15">
        <f t="shared" si="0"/>
        <v>1930288.54</v>
      </c>
      <c r="F12" s="15">
        <v>1771584.84</v>
      </c>
      <c r="G12" s="15">
        <v>1753334.65</v>
      </c>
      <c r="H12" s="15">
        <f t="shared" si="1"/>
        <v>158703.69999999995</v>
      </c>
    </row>
    <row r="13" spans="1:8" x14ac:dyDescent="0.2">
      <c r="A13" s="4" t="s">
        <v>136</v>
      </c>
      <c r="B13" s="22"/>
      <c r="C13" s="15">
        <v>4513002.6100000003</v>
      </c>
      <c r="D13" s="15">
        <v>4010006.67</v>
      </c>
      <c r="E13" s="15">
        <f t="shared" si="0"/>
        <v>8523009.2800000012</v>
      </c>
      <c r="F13" s="15">
        <v>8143848.1900000004</v>
      </c>
      <c r="G13" s="15">
        <v>8139948.1900000004</v>
      </c>
      <c r="H13" s="15">
        <f t="shared" si="1"/>
        <v>379161.09000000078</v>
      </c>
    </row>
    <row r="14" spans="1:8" x14ac:dyDescent="0.2">
      <c r="A14" s="4" t="s">
        <v>137</v>
      </c>
      <c r="B14" s="22"/>
      <c r="C14" s="15">
        <v>968396.21</v>
      </c>
      <c r="D14" s="15">
        <v>-67740.100000000006</v>
      </c>
      <c r="E14" s="15">
        <f t="shared" ref="E14" si="2">C14+D14</f>
        <v>900656.11</v>
      </c>
      <c r="F14" s="15">
        <v>756129.18</v>
      </c>
      <c r="G14" s="15">
        <v>726933.08</v>
      </c>
      <c r="H14" s="15">
        <f t="shared" ref="H14" si="3">E14-F14</f>
        <v>144526.92999999993</v>
      </c>
    </row>
    <row r="15" spans="1:8" x14ac:dyDescent="0.2">
      <c r="A15" s="4" t="s">
        <v>138</v>
      </c>
      <c r="B15" s="22"/>
      <c r="C15" s="15">
        <v>2032855.71</v>
      </c>
      <c r="D15" s="15">
        <v>810.21</v>
      </c>
      <c r="E15" s="15">
        <f t="shared" ref="E15" si="4">C15+D15</f>
        <v>2033665.92</v>
      </c>
      <c r="F15" s="15">
        <v>1857004.12</v>
      </c>
      <c r="G15" s="15">
        <v>1850054.12</v>
      </c>
      <c r="H15" s="15">
        <f t="shared" ref="H15" si="5">E15-F15</f>
        <v>176661.79999999981</v>
      </c>
    </row>
    <row r="16" spans="1:8" x14ac:dyDescent="0.2">
      <c r="A16" s="4" t="s">
        <v>139</v>
      </c>
      <c r="B16" s="22"/>
      <c r="C16" s="15">
        <v>8488368.4800000004</v>
      </c>
      <c r="D16" s="15">
        <v>3270923.99</v>
      </c>
      <c r="E16" s="15">
        <f t="shared" ref="E16" si="6">C16+D16</f>
        <v>11759292.470000001</v>
      </c>
      <c r="F16" s="15">
        <v>10149559.539999999</v>
      </c>
      <c r="G16" s="15">
        <v>9926359.5399999991</v>
      </c>
      <c r="H16" s="15">
        <f t="shared" ref="H16" si="7">E16-F16</f>
        <v>1609732.9300000016</v>
      </c>
    </row>
    <row r="17" spans="1:8" x14ac:dyDescent="0.2">
      <c r="A17" s="4" t="s">
        <v>140</v>
      </c>
      <c r="B17" s="22"/>
      <c r="C17" s="15">
        <v>1199610.58</v>
      </c>
      <c r="D17" s="15">
        <v>63459.03</v>
      </c>
      <c r="E17" s="15">
        <f t="shared" ref="E17" si="8">C17+D17</f>
        <v>1263069.6100000001</v>
      </c>
      <c r="F17" s="15">
        <v>888507.76</v>
      </c>
      <c r="G17" s="15">
        <v>876607.16</v>
      </c>
      <c r="H17" s="15">
        <f t="shared" ref="H17" si="9">E17-F17</f>
        <v>374561.85000000009</v>
      </c>
    </row>
    <row r="18" spans="1:8" x14ac:dyDescent="0.2">
      <c r="A18" s="4" t="s">
        <v>141</v>
      </c>
      <c r="B18" s="22"/>
      <c r="C18" s="15">
        <v>1162026.67</v>
      </c>
      <c r="D18" s="15">
        <v>175269.92</v>
      </c>
      <c r="E18" s="15">
        <f t="shared" ref="E18" si="10">C18+D18</f>
        <v>1337296.5899999999</v>
      </c>
      <c r="F18" s="15">
        <v>967840.95</v>
      </c>
      <c r="G18" s="15">
        <v>964360.95</v>
      </c>
      <c r="H18" s="15">
        <f t="shared" ref="H18" si="11">E18-F18</f>
        <v>369455.6399999999</v>
      </c>
    </row>
    <row r="19" spans="1:8" x14ac:dyDescent="0.2">
      <c r="A19" s="4" t="s">
        <v>142</v>
      </c>
      <c r="B19" s="22"/>
      <c r="C19" s="15">
        <v>2298403.9500000002</v>
      </c>
      <c r="D19" s="15">
        <v>1233159.8700000001</v>
      </c>
      <c r="E19" s="15">
        <f t="shared" ref="E19" si="12">C19+D19</f>
        <v>3531563.8200000003</v>
      </c>
      <c r="F19" s="15">
        <v>3111247.4</v>
      </c>
      <c r="G19" s="15">
        <v>3025545.4</v>
      </c>
      <c r="H19" s="15">
        <f t="shared" ref="H19" si="13">E19-F19</f>
        <v>420316.42000000039</v>
      </c>
    </row>
    <row r="20" spans="1:8" x14ac:dyDescent="0.2">
      <c r="A20" s="4" t="s">
        <v>143</v>
      </c>
      <c r="B20" s="22"/>
      <c r="C20" s="15">
        <v>16239971.039999999</v>
      </c>
      <c r="D20" s="15">
        <v>-667373.82999999996</v>
      </c>
      <c r="E20" s="15">
        <f t="shared" ref="E20" si="14">C20+D20</f>
        <v>15572597.209999999</v>
      </c>
      <c r="F20" s="15">
        <v>11124432.58</v>
      </c>
      <c r="G20" s="15">
        <v>11060437.75</v>
      </c>
      <c r="H20" s="15">
        <f t="shared" ref="H20" si="15">E20-F20</f>
        <v>4448164.629999999</v>
      </c>
    </row>
    <row r="21" spans="1:8" x14ac:dyDescent="0.2">
      <c r="A21" s="4" t="s">
        <v>144</v>
      </c>
      <c r="B21" s="22"/>
      <c r="C21" s="15">
        <v>1277110.18</v>
      </c>
      <c r="D21" s="15">
        <v>383725.39</v>
      </c>
      <c r="E21" s="15">
        <f t="shared" ref="E21" si="16">C21+D21</f>
        <v>1660835.5699999998</v>
      </c>
      <c r="F21" s="15">
        <v>1462842.99</v>
      </c>
      <c r="G21" s="15">
        <v>1452442.99</v>
      </c>
      <c r="H21" s="15">
        <f t="shared" ref="H21" si="17">E21-F21</f>
        <v>197992.57999999984</v>
      </c>
    </row>
    <row r="22" spans="1:8" x14ac:dyDescent="0.2">
      <c r="A22" s="4" t="s">
        <v>145</v>
      </c>
      <c r="B22" s="22"/>
      <c r="C22" s="15">
        <v>47495784.409999996</v>
      </c>
      <c r="D22" s="15">
        <v>48891560.32</v>
      </c>
      <c r="E22" s="15">
        <f t="shared" ref="E22" si="18">C22+D22</f>
        <v>96387344.729999989</v>
      </c>
      <c r="F22" s="15">
        <v>94916967.310000002</v>
      </c>
      <c r="G22" s="15">
        <v>92824759.390000001</v>
      </c>
      <c r="H22" s="15">
        <f t="shared" ref="H22" si="19">E22-F22</f>
        <v>1470377.4199999869</v>
      </c>
    </row>
    <row r="23" spans="1:8" x14ac:dyDescent="0.2">
      <c r="A23" s="4" t="s">
        <v>146</v>
      </c>
      <c r="B23" s="22"/>
      <c r="C23" s="15">
        <v>430415.3</v>
      </c>
      <c r="D23" s="15">
        <v>101899.52</v>
      </c>
      <c r="E23" s="15">
        <f t="shared" ref="E23" si="20">C23+D23</f>
        <v>532314.81999999995</v>
      </c>
      <c r="F23" s="15">
        <v>525391.93999999994</v>
      </c>
      <c r="G23" s="15">
        <v>502436.53</v>
      </c>
      <c r="H23" s="15">
        <f t="shared" ref="H23" si="21">E23-F23</f>
        <v>6922.8800000000047</v>
      </c>
    </row>
    <row r="24" spans="1:8" x14ac:dyDescent="0.2">
      <c r="A24" s="4" t="s">
        <v>147</v>
      </c>
      <c r="B24" s="22"/>
      <c r="C24" s="15">
        <v>3526810.85</v>
      </c>
      <c r="D24" s="15">
        <v>-955389.34</v>
      </c>
      <c r="E24" s="15">
        <f t="shared" ref="E24" si="22">C24+D24</f>
        <v>2571421.5100000002</v>
      </c>
      <c r="F24" s="15">
        <v>2075380.21</v>
      </c>
      <c r="G24" s="15">
        <v>2061899.92</v>
      </c>
      <c r="H24" s="15">
        <f t="shared" ref="H24" si="23">E24-F24</f>
        <v>496041.30000000028</v>
      </c>
    </row>
    <row r="25" spans="1:8" x14ac:dyDescent="0.2">
      <c r="A25" s="4" t="s">
        <v>148</v>
      </c>
      <c r="B25" s="22"/>
      <c r="C25" s="15">
        <v>2183982.06</v>
      </c>
      <c r="D25" s="15">
        <v>2744077.03</v>
      </c>
      <c r="E25" s="15">
        <f t="shared" ref="E25" si="24">C25+D25</f>
        <v>4928059.09</v>
      </c>
      <c r="F25" s="15">
        <v>4785686.0199999996</v>
      </c>
      <c r="G25" s="15">
        <v>4600113.0199999996</v>
      </c>
      <c r="H25" s="15">
        <f t="shared" ref="H25" si="25">E25-F25</f>
        <v>142373.0700000003</v>
      </c>
    </row>
    <row r="26" spans="1:8" x14ac:dyDescent="0.2">
      <c r="A26" s="4" t="s">
        <v>149</v>
      </c>
      <c r="B26" s="22"/>
      <c r="C26" s="15">
        <v>3501495.95</v>
      </c>
      <c r="D26" s="15">
        <v>1543854.41</v>
      </c>
      <c r="E26" s="15">
        <f t="shared" ref="E26" si="26">C26+D26</f>
        <v>5045350.3600000003</v>
      </c>
      <c r="F26" s="15">
        <v>4597416.96</v>
      </c>
      <c r="G26" s="15">
        <v>4508732.0599999996</v>
      </c>
      <c r="H26" s="15">
        <f t="shared" ref="H26" si="27">E26-F26</f>
        <v>447933.40000000037</v>
      </c>
    </row>
    <row r="27" spans="1:8" x14ac:dyDescent="0.2">
      <c r="A27" s="4" t="s">
        <v>150</v>
      </c>
      <c r="B27" s="22"/>
      <c r="C27" s="15">
        <v>1687714.12</v>
      </c>
      <c r="D27" s="15">
        <v>88132.23</v>
      </c>
      <c r="E27" s="15">
        <f t="shared" ref="E27" si="28">C27+D27</f>
        <v>1775846.35</v>
      </c>
      <c r="F27" s="15">
        <v>1654521.63</v>
      </c>
      <c r="G27" s="15">
        <v>1647621.63</v>
      </c>
      <c r="H27" s="15">
        <f t="shared" ref="H27" si="29">E27-F27</f>
        <v>121324.7200000002</v>
      </c>
    </row>
    <row r="28" spans="1:8" x14ac:dyDescent="0.2">
      <c r="A28" s="4" t="s">
        <v>151</v>
      </c>
      <c r="B28" s="22"/>
      <c r="C28" s="15">
        <v>635506.94999999995</v>
      </c>
      <c r="D28" s="15">
        <v>126962.04</v>
      </c>
      <c r="E28" s="15">
        <f t="shared" ref="E28" si="30">C28+D28</f>
        <v>762468.99</v>
      </c>
      <c r="F28" s="15">
        <v>680321.05</v>
      </c>
      <c r="G28" s="15">
        <v>680321.05</v>
      </c>
      <c r="H28" s="15">
        <f t="shared" ref="H28" si="31">E28-F28</f>
        <v>82147.939999999944</v>
      </c>
    </row>
    <row r="29" spans="1:8" x14ac:dyDescent="0.2">
      <c r="A29" s="4" t="s">
        <v>152</v>
      </c>
      <c r="B29" s="22"/>
      <c r="C29" s="15">
        <v>2918063.87</v>
      </c>
      <c r="D29" s="15">
        <v>1105548.8500000001</v>
      </c>
      <c r="E29" s="15">
        <f t="shared" ref="E29" si="32">C29+D29</f>
        <v>4023612.72</v>
      </c>
      <c r="F29" s="15">
        <v>3523750.53</v>
      </c>
      <c r="G29" s="15">
        <v>3448983.23</v>
      </c>
      <c r="H29" s="15">
        <f t="shared" ref="H29" si="33">E29-F29</f>
        <v>499862.19000000041</v>
      </c>
    </row>
    <row r="30" spans="1:8" x14ac:dyDescent="0.2">
      <c r="A30" s="4" t="s">
        <v>153</v>
      </c>
      <c r="B30" s="22"/>
      <c r="C30" s="15">
        <v>270687.37</v>
      </c>
      <c r="D30" s="15">
        <v>52577.1</v>
      </c>
      <c r="E30" s="15">
        <f t="shared" ref="E30" si="34">C30+D30</f>
        <v>323264.46999999997</v>
      </c>
      <c r="F30" s="15">
        <v>302980.13</v>
      </c>
      <c r="G30" s="15">
        <v>302980.13</v>
      </c>
      <c r="H30" s="15">
        <f t="shared" ref="H30" si="35">E30-F30</f>
        <v>20284.339999999967</v>
      </c>
    </row>
    <row r="31" spans="1:8" x14ac:dyDescent="0.2">
      <c r="A31" s="4" t="s">
        <v>154</v>
      </c>
      <c r="B31" s="22"/>
      <c r="C31" s="15">
        <v>13960335.26</v>
      </c>
      <c r="D31" s="15">
        <v>862176.25</v>
      </c>
      <c r="E31" s="15">
        <f t="shared" ref="E31" si="36">C31+D31</f>
        <v>14822511.51</v>
      </c>
      <c r="F31" s="15">
        <v>14993025.65</v>
      </c>
      <c r="G31" s="15">
        <v>14988609.16</v>
      </c>
      <c r="H31" s="15">
        <f t="shared" ref="H31" si="37">E31-F31</f>
        <v>-170514.1400000006</v>
      </c>
    </row>
    <row r="32" spans="1:8" x14ac:dyDescent="0.2">
      <c r="A32" s="4" t="s">
        <v>155</v>
      </c>
      <c r="B32" s="22"/>
      <c r="C32" s="15">
        <v>825472.03</v>
      </c>
      <c r="D32" s="15">
        <v>26301.59</v>
      </c>
      <c r="E32" s="15">
        <f t="shared" ref="E32" si="38">C32+D32</f>
        <v>851773.62</v>
      </c>
      <c r="F32" s="15">
        <v>747927.44</v>
      </c>
      <c r="G32" s="15">
        <v>742387.58</v>
      </c>
      <c r="H32" s="15">
        <f t="shared" ref="H32" si="39">E32-F32</f>
        <v>103846.18000000005</v>
      </c>
    </row>
    <row r="33" spans="1:8" x14ac:dyDescent="0.2">
      <c r="A33" s="4" t="s">
        <v>156</v>
      </c>
      <c r="B33" s="22"/>
      <c r="C33" s="15">
        <v>2009343.41</v>
      </c>
      <c r="D33" s="15">
        <v>61976.19</v>
      </c>
      <c r="E33" s="15">
        <f t="shared" ref="E33" si="40">C33+D33</f>
        <v>2071319.5999999999</v>
      </c>
      <c r="F33" s="15">
        <v>1670819.11</v>
      </c>
      <c r="G33" s="15">
        <v>1655701.41</v>
      </c>
      <c r="H33" s="15">
        <f t="shared" ref="H33" si="41">E33-F33</f>
        <v>400500.48999999976</v>
      </c>
    </row>
    <row r="34" spans="1:8" x14ac:dyDescent="0.2">
      <c r="A34" s="4" t="s">
        <v>157</v>
      </c>
      <c r="B34" s="22"/>
      <c r="C34" s="15">
        <v>990749.08</v>
      </c>
      <c r="D34" s="15">
        <v>432358.06</v>
      </c>
      <c r="E34" s="15">
        <f t="shared" ref="E34" si="42">C34+D34</f>
        <v>1423107.14</v>
      </c>
      <c r="F34" s="15">
        <v>1333884.46</v>
      </c>
      <c r="G34" s="15">
        <v>1331034.42</v>
      </c>
      <c r="H34" s="15">
        <f t="shared" ref="H34" si="43">E34-F34</f>
        <v>89222.679999999935</v>
      </c>
    </row>
    <row r="35" spans="1:8" x14ac:dyDescent="0.2">
      <c r="A35" s="4" t="s">
        <v>158</v>
      </c>
      <c r="B35" s="22"/>
      <c r="C35" s="15">
        <v>686237.59</v>
      </c>
      <c r="D35" s="15">
        <v>181865.5</v>
      </c>
      <c r="E35" s="15">
        <f t="shared" ref="E35" si="44">C35+D35</f>
        <v>868103.09</v>
      </c>
      <c r="F35" s="15">
        <v>627188.1</v>
      </c>
      <c r="G35" s="15">
        <v>623888</v>
      </c>
      <c r="H35" s="15">
        <f t="shared" ref="H35" si="45">E35-F35</f>
        <v>240914.99</v>
      </c>
    </row>
    <row r="36" spans="1:8" x14ac:dyDescent="0.2">
      <c r="A36" s="4" t="s">
        <v>159</v>
      </c>
      <c r="B36" s="22"/>
      <c r="C36" s="15">
        <v>280619.96000000002</v>
      </c>
      <c r="D36" s="15">
        <v>-9124.0499999999993</v>
      </c>
      <c r="E36" s="15">
        <f t="shared" ref="E36" si="46">C36+D36</f>
        <v>271495.91000000003</v>
      </c>
      <c r="F36" s="15">
        <v>256854.89</v>
      </c>
      <c r="G36" s="15">
        <v>254754.89</v>
      </c>
      <c r="H36" s="15">
        <f t="shared" ref="H36" si="47">E36-F36</f>
        <v>14641.020000000019</v>
      </c>
    </row>
    <row r="37" spans="1:8" x14ac:dyDescent="0.2">
      <c r="A37" s="4" t="s">
        <v>160</v>
      </c>
      <c r="B37" s="22"/>
      <c r="C37" s="15">
        <v>0</v>
      </c>
      <c r="D37" s="15">
        <v>0</v>
      </c>
      <c r="E37" s="15">
        <f t="shared" ref="E37" si="48">C37+D37</f>
        <v>0</v>
      </c>
      <c r="F37" s="15">
        <v>0</v>
      </c>
      <c r="G37" s="15">
        <v>0</v>
      </c>
      <c r="H37" s="15">
        <f t="shared" ref="H37" si="49">E37-F37</f>
        <v>0</v>
      </c>
    </row>
    <row r="38" spans="1:8" x14ac:dyDescent="0.2">
      <c r="A38" s="4"/>
      <c r="B38" s="22"/>
      <c r="C38" s="15"/>
      <c r="D38" s="15"/>
      <c r="E38" s="15"/>
      <c r="F38" s="15"/>
      <c r="G38" s="15"/>
      <c r="H38" s="15"/>
    </row>
    <row r="39" spans="1:8" x14ac:dyDescent="0.2">
      <c r="A39" s="4"/>
      <c r="B39" s="25"/>
      <c r="C39" s="16"/>
      <c r="D39" s="16"/>
      <c r="E39" s="16"/>
      <c r="F39" s="16"/>
      <c r="G39" s="16"/>
      <c r="H39" s="16"/>
    </row>
    <row r="40" spans="1:8" x14ac:dyDescent="0.2">
      <c r="A40" s="26"/>
      <c r="B40" s="47" t="s">
        <v>53</v>
      </c>
      <c r="C40" s="23">
        <f t="shared" ref="C40:H40" si="50">SUM(C7:C39)</f>
        <v>171942440.69000003</v>
      </c>
      <c r="D40" s="23">
        <f t="shared" si="50"/>
        <v>77868386.99000001</v>
      </c>
      <c r="E40" s="23">
        <f t="shared" si="50"/>
        <v>249810827.67999998</v>
      </c>
      <c r="F40" s="23">
        <f t="shared" si="50"/>
        <v>235730029.44000006</v>
      </c>
      <c r="G40" s="23">
        <f t="shared" si="50"/>
        <v>231690510.5</v>
      </c>
      <c r="H40" s="23">
        <f t="shared" si="50"/>
        <v>14080798.239999991</v>
      </c>
    </row>
    <row r="43" spans="1:8" ht="45" customHeight="1" x14ac:dyDescent="0.2">
      <c r="A43" s="52" t="s">
        <v>162</v>
      </c>
      <c r="B43" s="53"/>
      <c r="C43" s="53"/>
      <c r="D43" s="53"/>
      <c r="E43" s="53"/>
      <c r="F43" s="53"/>
      <c r="G43" s="53"/>
      <c r="H43" s="54"/>
    </row>
    <row r="45" spans="1:8" x14ac:dyDescent="0.2">
      <c r="A45" s="57" t="s">
        <v>54</v>
      </c>
      <c r="B45" s="58"/>
      <c r="C45" s="52" t="s">
        <v>60</v>
      </c>
      <c r="D45" s="53"/>
      <c r="E45" s="53"/>
      <c r="F45" s="53"/>
      <c r="G45" s="54"/>
      <c r="H45" s="55" t="s">
        <v>59</v>
      </c>
    </row>
    <row r="46" spans="1:8" ht="22.5" x14ac:dyDescent="0.2">
      <c r="A46" s="59"/>
      <c r="B46" s="60"/>
      <c r="C46" s="9" t="s">
        <v>55</v>
      </c>
      <c r="D46" s="9" t="s">
        <v>125</v>
      </c>
      <c r="E46" s="9" t="s">
        <v>56</v>
      </c>
      <c r="F46" s="9" t="s">
        <v>57</v>
      </c>
      <c r="G46" s="9" t="s">
        <v>58</v>
      </c>
      <c r="H46" s="56"/>
    </row>
    <row r="47" spans="1:8" x14ac:dyDescent="0.2">
      <c r="A47" s="61"/>
      <c r="B47" s="62"/>
      <c r="C47" s="10">
        <v>1</v>
      </c>
      <c r="D47" s="10">
        <v>2</v>
      </c>
      <c r="E47" s="10" t="s">
        <v>126</v>
      </c>
      <c r="F47" s="10">
        <v>4</v>
      </c>
      <c r="G47" s="10">
        <v>5</v>
      </c>
      <c r="H47" s="10" t="s">
        <v>127</v>
      </c>
    </row>
    <row r="48" spans="1:8" x14ac:dyDescent="0.2">
      <c r="A48" s="28"/>
      <c r="B48" s="29"/>
      <c r="C48" s="33"/>
      <c r="D48" s="33"/>
      <c r="E48" s="33"/>
      <c r="F48" s="33"/>
      <c r="G48" s="33"/>
      <c r="H48" s="33"/>
    </row>
    <row r="49" spans="1:8" x14ac:dyDescent="0.2">
      <c r="A49" s="4" t="s">
        <v>8</v>
      </c>
      <c r="B49" s="2"/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 t="s">
        <v>9</v>
      </c>
      <c r="B50" s="2"/>
      <c r="C50" s="34">
        <v>0</v>
      </c>
      <c r="D50" s="34">
        <v>0</v>
      </c>
      <c r="E50" s="34">
        <f t="shared" ref="E50:E52" si="51">C50+D50</f>
        <v>0</v>
      </c>
      <c r="F50" s="34">
        <v>0</v>
      </c>
      <c r="G50" s="34">
        <v>0</v>
      </c>
      <c r="H50" s="34">
        <f t="shared" ref="H50:H52" si="52">E50-F50</f>
        <v>0</v>
      </c>
    </row>
    <row r="51" spans="1:8" x14ac:dyDescent="0.2">
      <c r="A51" s="4" t="s">
        <v>10</v>
      </c>
      <c r="B51" s="2"/>
      <c r="C51" s="34">
        <v>0</v>
      </c>
      <c r="D51" s="34">
        <v>0</v>
      </c>
      <c r="E51" s="34">
        <f t="shared" si="51"/>
        <v>0</v>
      </c>
      <c r="F51" s="34">
        <v>0</v>
      </c>
      <c r="G51" s="34">
        <v>0</v>
      </c>
      <c r="H51" s="34">
        <f t="shared" si="52"/>
        <v>0</v>
      </c>
    </row>
    <row r="52" spans="1:8" x14ac:dyDescent="0.2">
      <c r="A52" s="4" t="s">
        <v>11</v>
      </c>
      <c r="B52" s="2"/>
      <c r="C52" s="34">
        <v>0</v>
      </c>
      <c r="D52" s="34">
        <v>0</v>
      </c>
      <c r="E52" s="34">
        <f t="shared" si="51"/>
        <v>0</v>
      </c>
      <c r="F52" s="34">
        <v>0</v>
      </c>
      <c r="G52" s="34">
        <v>0</v>
      </c>
      <c r="H52" s="34">
        <f t="shared" si="52"/>
        <v>0</v>
      </c>
    </row>
    <row r="53" spans="1:8" x14ac:dyDescent="0.2">
      <c r="A53" s="4"/>
      <c r="B53" s="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>SUM(C49:C53)</f>
        <v>0</v>
      </c>
      <c r="D54" s="23">
        <f>SUM(D49:D53)</f>
        <v>0</v>
      </c>
      <c r="E54" s="23">
        <f>SUM(E49:E52)</f>
        <v>0</v>
      </c>
      <c r="F54" s="23">
        <f>SUM(F49:F52)</f>
        <v>0</v>
      </c>
      <c r="G54" s="23">
        <f>SUM(G49:G52)</f>
        <v>0</v>
      </c>
      <c r="H54" s="23">
        <f>SUM(H49:H52)</f>
        <v>0</v>
      </c>
    </row>
    <row r="57" spans="1:8" ht="45" customHeight="1" x14ac:dyDescent="0.2">
      <c r="A57" s="52" t="s">
        <v>163</v>
      </c>
      <c r="B57" s="53"/>
      <c r="C57" s="53"/>
      <c r="D57" s="53"/>
      <c r="E57" s="53"/>
      <c r="F57" s="53"/>
      <c r="G57" s="53"/>
      <c r="H57" s="54"/>
    </row>
    <row r="58" spans="1:8" x14ac:dyDescent="0.2">
      <c r="A58" s="57" t="s">
        <v>54</v>
      </c>
      <c r="B58" s="58"/>
      <c r="C58" s="52" t="s">
        <v>60</v>
      </c>
      <c r="D58" s="53"/>
      <c r="E58" s="53"/>
      <c r="F58" s="53"/>
      <c r="G58" s="54"/>
      <c r="H58" s="55" t="s">
        <v>59</v>
      </c>
    </row>
    <row r="59" spans="1:8" ht="22.5" x14ac:dyDescent="0.2">
      <c r="A59" s="59"/>
      <c r="B59" s="60"/>
      <c r="C59" s="9" t="s">
        <v>55</v>
      </c>
      <c r="D59" s="9" t="s">
        <v>125</v>
      </c>
      <c r="E59" s="9" t="s">
        <v>56</v>
      </c>
      <c r="F59" s="9" t="s">
        <v>57</v>
      </c>
      <c r="G59" s="9" t="s">
        <v>58</v>
      </c>
      <c r="H59" s="56"/>
    </row>
    <row r="60" spans="1:8" x14ac:dyDescent="0.2">
      <c r="A60" s="61"/>
      <c r="B60" s="62"/>
      <c r="C60" s="10">
        <v>1</v>
      </c>
      <c r="D60" s="10">
        <v>2</v>
      </c>
      <c r="E60" s="10" t="s">
        <v>126</v>
      </c>
      <c r="F60" s="10">
        <v>4</v>
      </c>
      <c r="G60" s="10">
        <v>5</v>
      </c>
      <c r="H60" s="10" t="s">
        <v>127</v>
      </c>
    </row>
    <row r="61" spans="1:8" x14ac:dyDescent="0.2">
      <c r="A61" s="28"/>
      <c r="B61" s="29"/>
      <c r="C61" s="33"/>
      <c r="D61" s="33"/>
      <c r="E61" s="33"/>
      <c r="F61" s="33"/>
      <c r="G61" s="33"/>
      <c r="H61" s="33"/>
    </row>
    <row r="62" spans="1:8" ht="22.5" x14ac:dyDescent="0.2">
      <c r="A62" s="4"/>
      <c r="B62" s="31" t="s">
        <v>13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x14ac:dyDescent="0.2">
      <c r="A64" s="4"/>
      <c r="B64" s="31" t="s">
        <v>12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14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26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27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ht="22.5" x14ac:dyDescent="0.2">
      <c r="A72" s="4"/>
      <c r="B72" s="31" t="s">
        <v>34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4"/>
      <c r="B73" s="31"/>
      <c r="C73" s="34"/>
      <c r="D73" s="34"/>
      <c r="E73" s="34"/>
      <c r="F73" s="34"/>
      <c r="G73" s="34"/>
      <c r="H73" s="34"/>
    </row>
    <row r="74" spans="1:8" x14ac:dyDescent="0.2">
      <c r="A74" s="4"/>
      <c r="B74" s="31" t="s">
        <v>15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x14ac:dyDescent="0.2">
      <c r="A75" s="30"/>
      <c r="B75" s="32"/>
      <c r="C75" s="35"/>
      <c r="D75" s="35"/>
      <c r="E75" s="35"/>
      <c r="F75" s="35"/>
      <c r="G75" s="35"/>
      <c r="H75" s="35"/>
    </row>
    <row r="76" spans="1:8" x14ac:dyDescent="0.2">
      <c r="A76" s="26"/>
      <c r="B76" s="47" t="s">
        <v>53</v>
      </c>
      <c r="C76" s="23">
        <f t="shared" ref="C76:H76" si="53">SUM(C62:C74)</f>
        <v>0</v>
      </c>
      <c r="D76" s="23">
        <f t="shared" si="53"/>
        <v>0</v>
      </c>
      <c r="E76" s="23">
        <f t="shared" si="53"/>
        <v>0</v>
      </c>
      <c r="F76" s="23">
        <f t="shared" si="53"/>
        <v>0</v>
      </c>
      <c r="G76" s="23">
        <f t="shared" si="53"/>
        <v>0</v>
      </c>
      <c r="H76" s="23">
        <f t="shared" si="53"/>
        <v>0</v>
      </c>
    </row>
  </sheetData>
  <sheetProtection formatCells="0" formatColumns="0" formatRows="0" insertRows="0" deleteRows="0" autoFilter="0"/>
  <mergeCells count="12">
    <mergeCell ref="A57:H57"/>
    <mergeCell ref="A58:B60"/>
    <mergeCell ref="C58:G58"/>
    <mergeCell ref="H58:H59"/>
    <mergeCell ref="C45:G45"/>
    <mergeCell ref="H45:H46"/>
    <mergeCell ref="A1:H1"/>
    <mergeCell ref="A3:B5"/>
    <mergeCell ref="A43:H43"/>
    <mergeCell ref="A45:B4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70346986.700000003</v>
      </c>
      <c r="D6" s="15">
        <f t="shared" si="0"/>
        <v>14865524.170000002</v>
      </c>
      <c r="E6" s="15">
        <f t="shared" si="0"/>
        <v>85212510.870000005</v>
      </c>
      <c r="F6" s="15">
        <f t="shared" si="0"/>
        <v>77504002.870000005</v>
      </c>
      <c r="G6" s="15">
        <f t="shared" si="0"/>
        <v>76228400.459999993</v>
      </c>
      <c r="H6" s="15">
        <f t="shared" si="0"/>
        <v>7708508.0000000009</v>
      </c>
    </row>
    <row r="7" spans="1:8" x14ac:dyDescent="0.2">
      <c r="A7" s="38"/>
      <c r="B7" s="42" t="s">
        <v>42</v>
      </c>
      <c r="C7" s="15">
        <v>2032855.71</v>
      </c>
      <c r="D7" s="15">
        <v>810.21</v>
      </c>
      <c r="E7" s="15">
        <f>C7+D7</f>
        <v>2033665.92</v>
      </c>
      <c r="F7" s="15">
        <v>1857004.12</v>
      </c>
      <c r="G7" s="15">
        <v>1850054.12</v>
      </c>
      <c r="H7" s="15">
        <f>E7-F7</f>
        <v>176661.79999999981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28753527.690000001</v>
      </c>
      <c r="D9" s="15">
        <v>16328274.720000001</v>
      </c>
      <c r="E9" s="15">
        <f t="shared" si="1"/>
        <v>45081802.410000004</v>
      </c>
      <c r="F9" s="15">
        <v>43592037.950000003</v>
      </c>
      <c r="G9" s="15">
        <v>42556419.869999997</v>
      </c>
      <c r="H9" s="15">
        <f t="shared" si="2"/>
        <v>1489764.4600000009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15669254.17</v>
      </c>
      <c r="D11" s="15">
        <v>-2501237.4700000002</v>
      </c>
      <c r="E11" s="15">
        <f t="shared" si="1"/>
        <v>13168016.699999999</v>
      </c>
      <c r="F11" s="15">
        <v>12860882.859999999</v>
      </c>
      <c r="G11" s="15">
        <v>12838871.65</v>
      </c>
      <c r="H11" s="15">
        <f t="shared" si="2"/>
        <v>307133.83999999985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18485477.43</v>
      </c>
      <c r="D13" s="15">
        <v>-355600.54</v>
      </c>
      <c r="E13" s="15">
        <f t="shared" si="1"/>
        <v>18129876.890000001</v>
      </c>
      <c r="F13" s="15">
        <v>13343404.75</v>
      </c>
      <c r="G13" s="15">
        <v>13239813.82</v>
      </c>
      <c r="H13" s="15">
        <f t="shared" si="2"/>
        <v>4786472.1400000006</v>
      </c>
    </row>
    <row r="14" spans="1:8" x14ac:dyDescent="0.2">
      <c r="A14" s="38"/>
      <c r="B14" s="42" t="s">
        <v>19</v>
      </c>
      <c r="C14" s="15">
        <v>5405871.7000000002</v>
      </c>
      <c r="D14" s="15">
        <v>1393277.25</v>
      </c>
      <c r="E14" s="15">
        <f t="shared" si="1"/>
        <v>6799148.9500000002</v>
      </c>
      <c r="F14" s="15">
        <v>5850673.1900000004</v>
      </c>
      <c r="G14" s="15">
        <v>5743241</v>
      </c>
      <c r="H14" s="15">
        <f t="shared" si="2"/>
        <v>948475.75999999978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100395843.40999998</v>
      </c>
      <c r="D16" s="15">
        <f t="shared" si="3"/>
        <v>62939403.789999999</v>
      </c>
      <c r="E16" s="15">
        <f t="shared" si="3"/>
        <v>163335247.20000002</v>
      </c>
      <c r="F16" s="15">
        <f t="shared" si="3"/>
        <v>157337518.80999997</v>
      </c>
      <c r="G16" s="15">
        <f t="shared" si="3"/>
        <v>154585502.88000003</v>
      </c>
      <c r="H16" s="15">
        <f t="shared" si="3"/>
        <v>5997728.3900000099</v>
      </c>
    </row>
    <row r="17" spans="1:8" x14ac:dyDescent="0.2">
      <c r="A17" s="38"/>
      <c r="B17" s="42" t="s">
        <v>45</v>
      </c>
      <c r="C17" s="15">
        <v>825472.03</v>
      </c>
      <c r="D17" s="15">
        <v>26301.59</v>
      </c>
      <c r="E17" s="15">
        <f>C17+D17</f>
        <v>851773.62</v>
      </c>
      <c r="F17" s="15">
        <v>747927.44</v>
      </c>
      <c r="G17" s="15">
        <v>742387.58</v>
      </c>
      <c r="H17" s="15">
        <f t="shared" ref="H17:H23" si="4">E17-F17</f>
        <v>103846.18000000005</v>
      </c>
    </row>
    <row r="18" spans="1:8" x14ac:dyDescent="0.2">
      <c r="A18" s="38"/>
      <c r="B18" s="42" t="s">
        <v>28</v>
      </c>
      <c r="C18" s="15">
        <v>86085356.379999995</v>
      </c>
      <c r="D18" s="15">
        <v>62801737.810000002</v>
      </c>
      <c r="E18" s="15">
        <f t="shared" ref="E18:E23" si="5">C18+D18</f>
        <v>148887094.19</v>
      </c>
      <c r="F18" s="15">
        <v>144273468.94999999</v>
      </c>
      <c r="G18" s="15">
        <v>141570863.93000001</v>
      </c>
      <c r="H18" s="15">
        <f t="shared" si="4"/>
        <v>4613625.2400000095</v>
      </c>
    </row>
    <row r="19" spans="1:8" x14ac:dyDescent="0.2">
      <c r="A19" s="38"/>
      <c r="B19" s="42" t="s">
        <v>21</v>
      </c>
      <c r="C19" s="15">
        <v>271874.07</v>
      </c>
      <c r="D19" s="15">
        <v>139141.98000000001</v>
      </c>
      <c r="E19" s="15">
        <f t="shared" si="5"/>
        <v>411016.05000000005</v>
      </c>
      <c r="F19" s="15">
        <v>361650.54</v>
      </c>
      <c r="G19" s="15">
        <v>352527.62</v>
      </c>
      <c r="H19" s="15">
        <f t="shared" si="4"/>
        <v>49365.510000000068</v>
      </c>
    </row>
    <row r="20" spans="1:8" x14ac:dyDescent="0.2">
      <c r="A20" s="38"/>
      <c r="B20" s="42" t="s">
        <v>46</v>
      </c>
      <c r="C20" s="15">
        <v>3000092.49</v>
      </c>
      <c r="D20" s="15">
        <v>494334.25</v>
      </c>
      <c r="E20" s="15">
        <f t="shared" si="5"/>
        <v>3494426.74</v>
      </c>
      <c r="F20" s="15">
        <v>3004703.57</v>
      </c>
      <c r="G20" s="15">
        <v>2986735.83</v>
      </c>
      <c r="H20" s="15">
        <f t="shared" si="4"/>
        <v>489723.17000000039</v>
      </c>
    </row>
    <row r="21" spans="1:8" x14ac:dyDescent="0.2">
      <c r="A21" s="38"/>
      <c r="B21" s="42" t="s">
        <v>47</v>
      </c>
      <c r="C21" s="15">
        <v>3526810.85</v>
      </c>
      <c r="D21" s="15">
        <v>-955389.34</v>
      </c>
      <c r="E21" s="15">
        <f t="shared" si="5"/>
        <v>2571421.5100000002</v>
      </c>
      <c r="F21" s="15">
        <v>2075380.21</v>
      </c>
      <c r="G21" s="15">
        <v>2061899.92</v>
      </c>
      <c r="H21" s="15">
        <f t="shared" si="4"/>
        <v>496041.30000000028</v>
      </c>
    </row>
    <row r="22" spans="1:8" x14ac:dyDescent="0.2">
      <c r="A22" s="38"/>
      <c r="B22" s="42" t="s">
        <v>48</v>
      </c>
      <c r="C22" s="15">
        <v>6000000</v>
      </c>
      <c r="D22" s="15">
        <v>247200</v>
      </c>
      <c r="E22" s="15">
        <f t="shared" si="5"/>
        <v>6247200</v>
      </c>
      <c r="F22" s="15">
        <v>6247200</v>
      </c>
      <c r="G22" s="15">
        <v>6247200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686237.59</v>
      </c>
      <c r="D23" s="15">
        <v>186077.5</v>
      </c>
      <c r="E23" s="15">
        <f t="shared" si="5"/>
        <v>872315.09</v>
      </c>
      <c r="F23" s="15">
        <v>627188.1</v>
      </c>
      <c r="G23" s="15">
        <v>623888</v>
      </c>
      <c r="H23" s="15">
        <f t="shared" si="4"/>
        <v>245126.99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1199610.58</v>
      </c>
      <c r="D25" s="15">
        <f t="shared" si="6"/>
        <v>63459.03</v>
      </c>
      <c r="E25" s="15">
        <f t="shared" si="6"/>
        <v>1263069.6100000001</v>
      </c>
      <c r="F25" s="15">
        <f t="shared" si="6"/>
        <v>888507.76</v>
      </c>
      <c r="G25" s="15">
        <f t="shared" si="6"/>
        <v>876607.16</v>
      </c>
      <c r="H25" s="15">
        <f t="shared" si="6"/>
        <v>374561.85000000009</v>
      </c>
    </row>
    <row r="26" spans="1:8" x14ac:dyDescent="0.2">
      <c r="A26" s="38"/>
      <c r="B26" s="42" t="s">
        <v>29</v>
      </c>
      <c r="C26" s="15">
        <v>1199610.58</v>
      </c>
      <c r="D26" s="15">
        <v>63459.03</v>
      </c>
      <c r="E26" s="15">
        <f>C26+D26</f>
        <v>1263069.6100000001</v>
      </c>
      <c r="F26" s="15">
        <v>888507.76</v>
      </c>
      <c r="G26" s="15">
        <v>876607.16</v>
      </c>
      <c r="H26" s="15">
        <f t="shared" ref="H26:H34" si="7">E26-F26</f>
        <v>374561.85000000009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171942440.69</v>
      </c>
      <c r="D42" s="23">
        <f t="shared" si="12"/>
        <v>77868386.99000001</v>
      </c>
      <c r="E42" s="23">
        <f t="shared" si="12"/>
        <v>249810827.68000004</v>
      </c>
      <c r="F42" s="23">
        <f t="shared" si="12"/>
        <v>235730029.43999997</v>
      </c>
      <c r="G42" s="23">
        <f t="shared" si="12"/>
        <v>231690510.5</v>
      </c>
      <c r="H42" s="23">
        <f t="shared" si="12"/>
        <v>14080798.24000001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2022-02-14T16:06:26Z</cp:lastPrinted>
  <dcterms:created xsi:type="dcterms:W3CDTF">2014-02-10T03:37:14Z</dcterms:created>
  <dcterms:modified xsi:type="dcterms:W3CDTF">2022-02-14T16:07:16Z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